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70" windowWidth="14055" windowHeight="10935" activeTab="0"/>
  </bookViews>
  <sheets>
    <sheet name="09.08" sheetId="1" r:id="rId1"/>
  </sheets>
  <definedNames>
    <definedName name="Z_087BA992_E0CB_4F99_BC31_CA443E4394A6_.wvu.PrintArea">'09.08'!$A$1:$K$70</definedName>
    <definedName name="Z_0A30DA64_E069_43B4_874A_002D647548BF_.wvu.PrintArea">'09.08'!$A$1:$K$62</definedName>
    <definedName name="Z_0A30DA64_E069_43B4_874A_002D647548BF_.wvu.Rows">'09.08'!$A$68:$K$70</definedName>
    <definedName name="Z_390BC9BD_396F_444D_ADFA_0DAC70A71416_.wvu.PrintArea">'09.08'!$A$1:$K$70</definedName>
    <definedName name="Z_3E38E4B7_4EDF_451A_A22D_6F6556E10C81_.wvu.Cols">'09.08'!$D$1:$D$72</definedName>
    <definedName name="Z_3E38E4B7_4EDF_451A_A22D_6F6556E10C81_.wvu.PrintArea">'09.08'!$A$1:$J$66</definedName>
    <definedName name="Z_3EE9EE5E_1C24_4174_B644_790E6E2F597D_.wvu.PrintArea">'09.08'!$A$1:$K$66</definedName>
    <definedName name="Z_3EE9EE5E_1C24_4174_B644_790E6E2F597D_.wvu.Rows">'09.08'!$A$68:$K$70</definedName>
    <definedName name="Z_7C225386_67EC_4990_9F8C_7F13C65AD8B0_.wvu.PrintArea">'09.08'!$A$1:$J$66</definedName>
    <definedName name="Z_7C4DA34A_EB76_488C_A45C_047531CF11CC_.wvu.PrintArea">'09.08'!$A$1:$K$70</definedName>
    <definedName name="Z_88666986_B216_49B3_8971_08178E161B11_.wvu.PrintArea">'09.08'!$A$1:$J$66</definedName>
    <definedName name="Z_88666986_B216_49B3_8971_08178E161B11_.wvu.Rows">'09.08'!$A$68:$K$70</definedName>
    <definedName name="Z_9D339EA3_A1F4_4E97_BBE3_D9839041FFEE_.wvu.PrintArea">'09.08'!$A$1:$J$67</definedName>
    <definedName name="Z_A370B5BB_DEC1_4CB3_B6C5_8AF7C3485495_.wvu.PrintArea">'09.08'!$A$1:$J$67</definedName>
    <definedName name="Z_BBC02D63_0A32_40E7_816D_675442F9D11E_.wvu.PrintArea">'09.08'!$A$1:$K$70</definedName>
    <definedName name="Z_BE95508C_4FE7_4896_886C_76389312C2BE_.wvu.PrintArea">'09.08'!$A$1:$K$70</definedName>
    <definedName name="Z_CCB534FE_DCB4_451F_BE36_5B48D6F576A6_.wvu.PrintArea">'09.08'!$A$1:$K$70</definedName>
    <definedName name="Z_CEB6CB18_832E_4AE9_9EF8_6AF09C91F825_.wvu.PrintArea">'09.08'!$A$1:$J$66</definedName>
    <definedName name="Z_D3ECD6AA_8C33_4051_8DA8_3A411338BE6A_.wvu.PrintArea">'09.08'!$A$1:$K$70</definedName>
    <definedName name="Z_E5C2331C_A5B5_4AAF_A3A1_7D6095BC6B3C_.wvu.PrintArea">'09.08'!$A$1:$J$66</definedName>
    <definedName name="Z_F061E2AB_404D_424F_AC5E_0C6D05A3280C_.wvu.PrintArea">'09.08'!$A$1:$J$62</definedName>
    <definedName name="Z_F061E2AB_404D_424F_AC5E_0C6D05A3280C_.wvu.Rows">'09.08'!$A$68:$K$70</definedName>
    <definedName name="Z_F3C9E82B_4622_49D1_9DA7_9F98A9DAED59_.wvu.PrintArea">'09.08'!$A$1:$K$70</definedName>
    <definedName name="Z_F7491FB3_06DB_4868_8F0E_694307DC4A1C_.wvu.Cols">'09.08'!$D$1:$D$72</definedName>
    <definedName name="Z_F7491FB3_06DB_4868_8F0E_694307DC4A1C_.wvu.PrintArea">'09.08'!$A$1:$J$67</definedName>
  </definedNames>
  <calcPr fullCalcOnLoad="1"/>
</workbook>
</file>

<file path=xl/sharedStrings.xml><?xml version="1.0" encoding="utf-8"?>
<sst xmlns="http://schemas.openxmlformats.org/spreadsheetml/2006/main" count="79" uniqueCount="49">
  <si>
    <t>СВЕДЕНИЯ О КОНКУРСЕ ЗАЯВЛЕНИЙ</t>
  </si>
  <si>
    <t>09 августа 2012 года</t>
  </si>
  <si>
    <t>Специальность
Основа обучения
Районы выдачи целевых направлений</t>
  </si>
  <si>
    <t>ПЛАН
приёма</t>
  </si>
  <si>
    <t>ПЛАН
приёма рабочий</t>
  </si>
  <si>
    <t>ПОДАНО
заявлений</t>
  </si>
  <si>
    <t>имеющие
ЛЬГОТЫ</t>
  </si>
  <si>
    <t>Победители и призеры олимпиад</t>
  </si>
  <si>
    <t>Допущенные к конкурсу</t>
  </si>
  <si>
    <t>Забрали документы / выбыли из конкурса</t>
  </si>
  <si>
    <t>КОНКУРС
заявлений</t>
  </si>
  <si>
    <t>ЛЕЧЕБНОЕ ДЕЛО</t>
  </si>
  <si>
    <t>Места, финансируемые из федерального бюджета</t>
  </si>
  <si>
    <t>Общий конкурс</t>
  </si>
  <si>
    <t>Целевой прием</t>
  </si>
  <si>
    <t>Места с оплатой стоимости обучения</t>
  </si>
  <si>
    <t>ЛЕЧЕБНОЕ ДЕЛО (Кировская ГМА)</t>
  </si>
  <si>
    <t>131+1=132</t>
  </si>
  <si>
    <t>Кировская область</t>
  </si>
  <si>
    <t>Республика Марий Эл</t>
  </si>
  <si>
    <t>Вологодская область</t>
  </si>
  <si>
    <t>ФМБА России</t>
  </si>
  <si>
    <t>4-1=3</t>
  </si>
  <si>
    <t>Костромская область</t>
  </si>
  <si>
    <t>30+70=100</t>
  </si>
  <si>
    <t>ЛЕЧЕБНОЕ ДЕЛО (Коми филиал)</t>
  </si>
  <si>
    <t>15+60=75</t>
  </si>
  <si>
    <t>ПЕДИАТРИЯ</t>
  </si>
  <si>
    <t>54+4=58</t>
  </si>
  <si>
    <t>15-2=13</t>
  </si>
  <si>
    <t>Республика Коми</t>
  </si>
  <si>
    <t>15-1=14</t>
  </si>
  <si>
    <t>1-1=0</t>
  </si>
  <si>
    <t>15+20=35</t>
  </si>
  <si>
    <t>СТОМАТОЛОГИЯ</t>
  </si>
  <si>
    <t>Общий конкурс (очное обучение)</t>
  </si>
  <si>
    <t>Целевой прием (очное обучение)</t>
  </si>
  <si>
    <t>Места с оплатой стоимости обучения (очное)</t>
  </si>
  <si>
    <t>Общий конкурс (очно-заочное обучение)</t>
  </si>
  <si>
    <t>Целевой прием (очно-заочное обучение)</t>
  </si>
  <si>
    <t>Места с оплатой стоимости обучения (очно-заочное)</t>
  </si>
  <si>
    <t>СЕСТРИНСКОЕ ДЕЛО</t>
  </si>
  <si>
    <t>СОЦИАЛЬНАЯ РАБОТА</t>
  </si>
  <si>
    <t>ТОВАРОВЕДЕНИЕ</t>
  </si>
  <si>
    <t>Обучение по основной программе (очная форма)</t>
  </si>
  <si>
    <t>Обучение по основной программе (заочная форма)</t>
  </si>
  <si>
    <t>Обучение по сокращенной программе</t>
  </si>
  <si>
    <t>МЕНЕДЖМЕНТ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</si>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</sst>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color rgb="FF000000"/>
      <name val="Arial"/>
      <family val="0"/>
    </font>
    <font>
      <sz val="11"/>
      <color indexed="8"/>
      <name val="Calibri"/>
      <family val="2"/>
    </font>
    <font>
      <b/>
      <i/>
      <sz val="16"/>
      <color indexed="8"/>
      <name val="Arial"/>
      <family val="0"/>
    </font>
    <font>
      <b/>
      <sz val="16"/>
      <color indexed="8"/>
      <name val="Arial"/>
      <family val="0"/>
    </font>
    <font>
      <b/>
      <u val="single"/>
      <sz val="16"/>
      <color indexed="8"/>
      <name val="Arial"/>
      <family val="0"/>
    </font>
    <font>
      <b/>
      <sz val="14"/>
      <color indexed="8"/>
      <name val="Arial"/>
      <family val="0"/>
    </font>
    <font>
      <sz val="16"/>
      <color indexed="8"/>
      <name val="Arial"/>
      <family val="0"/>
    </font>
    <font>
      <sz val="28"/>
      <color indexed="8"/>
      <name val="Arial"/>
      <family val="0"/>
    </font>
    <font>
      <b/>
      <sz val="28"/>
      <color indexed="8"/>
      <name val="Arial"/>
      <family val="0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0"/>
    </font>
    <font>
      <b/>
      <sz val="16"/>
      <color rgb="FF000000"/>
      <name val="Arial"/>
      <family val="0"/>
    </font>
    <font>
      <b/>
      <u val="single"/>
      <sz val="16"/>
      <color rgb="FF000000"/>
      <name val="Arial"/>
      <family val="0"/>
    </font>
    <font>
      <b/>
      <sz val="14"/>
      <color rgb="FF000000"/>
      <name val="Arial"/>
      <family val="0"/>
    </font>
    <font>
      <sz val="16"/>
      <color rgb="FF000000"/>
      <name val="Arial"/>
      <family val="0"/>
    </font>
    <font>
      <sz val="16"/>
      <color rgb="FF000000"/>
      <name val="Calibri"/>
      <family val="0"/>
    </font>
    <font>
      <b/>
      <sz val="16"/>
      <color rgb="FF000000"/>
      <name val="Calibri"/>
      <family val="0"/>
    </font>
    <font>
      <b/>
      <sz val="28"/>
      <color rgb="FF000000"/>
      <name val="Arial"/>
      <family val="0"/>
    </font>
    <font>
      <sz val="28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 wrapText="1"/>
    </xf>
    <xf numFmtId="1" fontId="45" fillId="33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1" fontId="46" fillId="33" borderId="10" xfId="0" applyNumberFormat="1" applyFont="1" applyFill="1" applyBorder="1" applyAlignment="1">
      <alignment horizontal="center" vertical="center"/>
    </xf>
    <xf numFmtId="1" fontId="46" fillId="0" borderId="11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1" fontId="46" fillId="34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/>
    </xf>
    <xf numFmtId="1" fontId="47" fillId="33" borderId="10" xfId="0" applyNumberFormat="1" applyFont="1" applyFill="1" applyBorder="1" applyAlignment="1">
      <alignment horizontal="center" vertical="center"/>
    </xf>
    <xf numFmtId="1" fontId="46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45" fillId="33" borderId="10" xfId="0" applyFont="1" applyFill="1" applyBorder="1" applyAlignment="1">
      <alignment horizontal="left" vertical="center"/>
    </xf>
    <xf numFmtId="1" fontId="50" fillId="0" borderId="0" xfId="0" applyNumberFormat="1" applyFont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2" fontId="46" fillId="0" borderId="11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1" fontId="49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2" fontId="46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selection activeCell="A1" sqref="A1:J1"/>
    </sheetView>
  </sheetViews>
  <sheetFormatPr defaultColWidth="9.00390625" defaultRowHeight="21" customHeight="1"/>
  <cols>
    <col min="1" max="1" width="77.57421875" style="0" customWidth="1"/>
    <col min="2" max="2" width="11.8515625" style="0" customWidth="1"/>
    <col min="3" max="3" width="13.28125" style="0" customWidth="1"/>
    <col min="4" max="4" width="0" style="0" hidden="1" customWidth="1"/>
    <col min="5" max="5" width="15.8515625" style="0" customWidth="1"/>
    <col min="6" max="6" width="14.7109375" style="0" customWidth="1"/>
    <col min="7" max="7" width="14.421875" style="0" customWidth="1"/>
    <col min="8" max="8" width="17.140625" style="0" customWidth="1"/>
    <col min="9" max="10" width="16.57421875" style="0" customWidth="1"/>
    <col min="11" max="11" width="17.57421875" style="0" customWidth="1"/>
  </cols>
  <sheetData>
    <row r="1" spans="1:11" ht="35.2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21"/>
    </row>
    <row r="2" spans="1:11" ht="34.5" customHeight="1">
      <c r="A2" s="39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21"/>
    </row>
    <row r="3" spans="1:11" ht="17.25" customHeight="1">
      <c r="A3" s="23"/>
      <c r="B3" s="8"/>
      <c r="C3" s="8"/>
      <c r="D3" s="8"/>
      <c r="E3" s="8"/>
      <c r="F3" s="8"/>
      <c r="G3" s="8"/>
      <c r="H3" s="8"/>
      <c r="I3" s="8"/>
      <c r="J3" s="8"/>
      <c r="K3" s="26"/>
    </row>
    <row r="4" spans="1:11" ht="72" customHeight="1">
      <c r="A4" s="13" t="s">
        <v>2</v>
      </c>
      <c r="B4" s="36" t="s">
        <v>3</v>
      </c>
      <c r="C4" s="36" t="s">
        <v>4</v>
      </c>
      <c r="D4" s="36" t="s">
        <v>4</v>
      </c>
      <c r="E4" s="36" t="s">
        <v>5</v>
      </c>
      <c r="F4" s="36" t="s">
        <v>6</v>
      </c>
      <c r="G4" s="7" t="s">
        <v>7</v>
      </c>
      <c r="H4" s="7" t="s">
        <v>8</v>
      </c>
      <c r="I4" s="7" t="s">
        <v>9</v>
      </c>
      <c r="J4" s="36" t="s">
        <v>10</v>
      </c>
      <c r="K4" s="19"/>
    </row>
    <row r="5" spans="1:11" ht="23.25" customHeight="1">
      <c r="A5" s="28"/>
      <c r="B5" s="12"/>
      <c r="C5" s="12"/>
      <c r="D5" s="12"/>
      <c r="E5" s="14"/>
      <c r="F5" s="18"/>
      <c r="G5" s="18"/>
      <c r="H5" s="18"/>
      <c r="I5" s="18"/>
      <c r="J5" s="18"/>
      <c r="K5" s="19"/>
    </row>
    <row r="6" spans="1:11" ht="23.25" customHeight="1">
      <c r="A6" s="9" t="s">
        <v>11</v>
      </c>
      <c r="B6" s="6">
        <f>SUM(B12,B23)</f>
        <v>305</v>
      </c>
      <c r="C6" s="6">
        <v>435</v>
      </c>
      <c r="D6" s="6">
        <f aca="true" t="shared" si="0" ref="D6:G9">SUM(D12,D23)</f>
        <v>435</v>
      </c>
      <c r="E6" s="6">
        <f t="shared" si="0"/>
        <v>1579</v>
      </c>
      <c r="F6" s="6">
        <f t="shared" si="0"/>
        <v>15</v>
      </c>
      <c r="G6" s="6">
        <f t="shared" si="0"/>
        <v>2</v>
      </c>
      <c r="H6" s="6">
        <f>E6-I6</f>
        <v>1450</v>
      </c>
      <c r="I6" s="6">
        <f>SUM(I12,I23)</f>
        <v>129</v>
      </c>
      <c r="J6" s="35">
        <f>(E6-I6)/D6</f>
        <v>3.3333333333333335</v>
      </c>
      <c r="K6" s="19"/>
    </row>
    <row r="7" spans="1:11" ht="23.25" customHeight="1">
      <c r="A7" s="30" t="s">
        <v>12</v>
      </c>
      <c r="B7" s="3">
        <f>SUM(B13,B24)</f>
        <v>260</v>
      </c>
      <c r="C7" s="3">
        <f>SUM(C13,C24)</f>
        <v>260</v>
      </c>
      <c r="D7" s="3">
        <f t="shared" si="0"/>
        <v>260</v>
      </c>
      <c r="E7" s="3">
        <f t="shared" si="0"/>
        <v>1208</v>
      </c>
      <c r="F7" s="3">
        <f t="shared" si="0"/>
        <v>15</v>
      </c>
      <c r="G7" s="3">
        <f t="shared" si="0"/>
        <v>2</v>
      </c>
      <c r="H7" s="2">
        <f>E7-I7</f>
        <v>1101</v>
      </c>
      <c r="I7" s="3">
        <f>SUM(I13,I24)</f>
        <v>107</v>
      </c>
      <c r="J7" s="35">
        <f>(E7-I7)/D7</f>
        <v>4.234615384615385</v>
      </c>
      <c r="K7" s="19"/>
    </row>
    <row r="8" spans="1:11" ht="23.25" customHeight="1">
      <c r="A8" s="20" t="s">
        <v>13</v>
      </c>
      <c r="B8" s="1">
        <f>SUM(B14,B25)</f>
        <v>141</v>
      </c>
      <c r="C8" s="1">
        <v>142</v>
      </c>
      <c r="D8" s="1">
        <f t="shared" si="0"/>
        <v>142</v>
      </c>
      <c r="E8" s="1">
        <f t="shared" si="0"/>
        <v>961</v>
      </c>
      <c r="F8" s="1">
        <f t="shared" si="0"/>
        <v>14</v>
      </c>
      <c r="G8" s="1">
        <f t="shared" si="0"/>
        <v>2</v>
      </c>
      <c r="H8" s="2">
        <f>E8-I8</f>
        <v>887</v>
      </c>
      <c r="I8" s="1">
        <f>SUM(I14,I25)</f>
        <v>74</v>
      </c>
      <c r="J8" s="35">
        <f>(E8-I8)/D8</f>
        <v>6.246478873239437</v>
      </c>
      <c r="K8" s="19"/>
    </row>
    <row r="9" spans="1:11" ht="23.25" customHeight="1">
      <c r="A9" s="20" t="s">
        <v>14</v>
      </c>
      <c r="B9" s="1">
        <f>SUM(B15,B26)</f>
        <v>119</v>
      </c>
      <c r="C9" s="1">
        <f>SUM(C15,C26)</f>
        <v>118</v>
      </c>
      <c r="D9" s="1">
        <f t="shared" si="0"/>
        <v>118</v>
      </c>
      <c r="E9" s="1">
        <f t="shared" si="0"/>
        <v>247</v>
      </c>
      <c r="F9" s="1">
        <f t="shared" si="0"/>
        <v>1</v>
      </c>
      <c r="G9" s="1">
        <f t="shared" si="0"/>
        <v>0</v>
      </c>
      <c r="H9" s="2">
        <f>E9-I9</f>
        <v>214</v>
      </c>
      <c r="I9" s="1">
        <f>SUM(I15,I26)</f>
        <v>33</v>
      </c>
      <c r="J9" s="35">
        <f>(E9-I9)/D9</f>
        <v>1.8135593220338984</v>
      </c>
      <c r="K9" s="19"/>
    </row>
    <row r="10" spans="1:11" ht="23.25" customHeight="1">
      <c r="A10" s="30" t="s">
        <v>15</v>
      </c>
      <c r="B10" s="3">
        <f>SUM(B21,B27)</f>
        <v>45</v>
      </c>
      <c r="C10" s="3">
        <v>175</v>
      </c>
      <c r="D10" s="3">
        <f>SUM(D21,D27)</f>
        <v>175</v>
      </c>
      <c r="E10" s="3">
        <f>SUM(E21,E27)</f>
        <v>371</v>
      </c>
      <c r="F10" s="3">
        <f>SUM(F21,F27)</f>
        <v>0</v>
      </c>
      <c r="G10" s="3">
        <f>SUM(G21,G27)</f>
        <v>0</v>
      </c>
      <c r="H10" s="2">
        <f>E10-I10</f>
        <v>349</v>
      </c>
      <c r="I10" s="3">
        <f>SUM(I21,I27)</f>
        <v>22</v>
      </c>
      <c r="J10" s="35">
        <f>(E10-I10)/D10</f>
        <v>1.9942857142857142</v>
      </c>
      <c r="K10" s="19"/>
    </row>
    <row r="11" spans="1:11" ht="23.25" customHeight="1">
      <c r="A11" s="30"/>
      <c r="B11" s="3"/>
      <c r="C11" s="3"/>
      <c r="D11" s="3"/>
      <c r="E11" s="3"/>
      <c r="F11" s="3"/>
      <c r="G11" s="3"/>
      <c r="H11" s="2"/>
      <c r="I11" s="3"/>
      <c r="J11" s="35"/>
      <c r="K11" s="19"/>
    </row>
    <row r="12" spans="1:11" ht="23.25" customHeight="1">
      <c r="A12" s="5" t="s">
        <v>16</v>
      </c>
      <c r="B12" s="15">
        <f>SUM(B13,B21)</f>
        <v>260</v>
      </c>
      <c r="C12" s="15">
        <v>330</v>
      </c>
      <c r="D12" s="15">
        <f>SUM(D13,D21)</f>
        <v>330</v>
      </c>
      <c r="E12" s="15">
        <f>SUM(E13,E21)</f>
        <v>1292</v>
      </c>
      <c r="F12" s="15">
        <f>SUM(F13,F21)</f>
        <v>9</v>
      </c>
      <c r="G12" s="15">
        <f>SUM(G13,G21)</f>
        <v>2</v>
      </c>
      <c r="H12" s="2">
        <f aca="true" t="shared" si="1" ref="H12:H21">E12-I12</f>
        <v>1192</v>
      </c>
      <c r="I12" s="15">
        <f>SUM(I13,I21)</f>
        <v>100</v>
      </c>
      <c r="J12" s="35">
        <f aca="true" t="shared" si="2" ref="J12:J21">(E12-I12)/D12</f>
        <v>3.6121212121212123</v>
      </c>
      <c r="K12" s="19"/>
    </row>
    <row r="13" spans="1:11" ht="23.25" customHeight="1">
      <c r="A13" s="30" t="s">
        <v>12</v>
      </c>
      <c r="B13" s="3">
        <f>SUM(B14,B15)</f>
        <v>230</v>
      </c>
      <c r="C13" s="3">
        <v>230</v>
      </c>
      <c r="D13" s="3">
        <f>SUM(D14,D15)</f>
        <v>230</v>
      </c>
      <c r="E13" s="3">
        <f>SUM(E14,E15)</f>
        <v>1000</v>
      </c>
      <c r="F13" s="3">
        <f>F14+F15</f>
        <v>9</v>
      </c>
      <c r="G13" s="3">
        <f>SUM(G14,G15)</f>
        <v>2</v>
      </c>
      <c r="H13" s="2">
        <f t="shared" si="1"/>
        <v>916</v>
      </c>
      <c r="I13" s="3">
        <f>SUM(I14,I15)</f>
        <v>84</v>
      </c>
      <c r="J13" s="35">
        <f t="shared" si="2"/>
        <v>3.982608695652174</v>
      </c>
      <c r="K13" s="19"/>
    </row>
    <row r="14" spans="1:11" ht="23.25" customHeight="1">
      <c r="A14" s="20" t="s">
        <v>13</v>
      </c>
      <c r="B14" s="1">
        <v>131</v>
      </c>
      <c r="C14" s="1" t="s">
        <v>17</v>
      </c>
      <c r="D14" s="1">
        <v>132</v>
      </c>
      <c r="E14" s="1">
        <v>831</v>
      </c>
      <c r="F14" s="1">
        <v>8</v>
      </c>
      <c r="G14" s="1">
        <v>2</v>
      </c>
      <c r="H14" s="2">
        <f t="shared" si="1"/>
        <v>776</v>
      </c>
      <c r="I14" s="1">
        <v>55</v>
      </c>
      <c r="J14" s="35">
        <f t="shared" si="2"/>
        <v>5.878787878787879</v>
      </c>
      <c r="K14" s="19"/>
    </row>
    <row r="15" spans="1:11" ht="23.25" customHeight="1">
      <c r="A15" s="20" t="s">
        <v>14</v>
      </c>
      <c r="B15" s="1">
        <f>SUM(B16:B20)</f>
        <v>99</v>
      </c>
      <c r="C15" s="1">
        <v>98</v>
      </c>
      <c r="D15" s="1">
        <f>SUM(D16:D20)</f>
        <v>98</v>
      </c>
      <c r="E15" s="1">
        <f>SUM(E16:E20)</f>
        <v>169</v>
      </c>
      <c r="F15" s="1">
        <f>SUM(F16:F20)</f>
        <v>1</v>
      </c>
      <c r="G15" s="1">
        <f>SUM(G16:G20)</f>
        <v>0</v>
      </c>
      <c r="H15" s="2">
        <f t="shared" si="1"/>
        <v>140</v>
      </c>
      <c r="I15" s="1">
        <f>SUM(I16:I20)</f>
        <v>29</v>
      </c>
      <c r="J15" s="35">
        <f t="shared" si="2"/>
        <v>1.4285714285714286</v>
      </c>
      <c r="K15" s="19"/>
    </row>
    <row r="16" spans="1:11" ht="23.25" customHeight="1">
      <c r="A16" s="11" t="s">
        <v>18</v>
      </c>
      <c r="B16" s="31">
        <v>70</v>
      </c>
      <c r="C16" s="31">
        <v>70</v>
      </c>
      <c r="D16" s="31">
        <v>70</v>
      </c>
      <c r="E16" s="31">
        <v>122</v>
      </c>
      <c r="F16" s="31">
        <v>0</v>
      </c>
      <c r="G16" s="31">
        <v>0</v>
      </c>
      <c r="H16" s="2">
        <f t="shared" si="1"/>
        <v>101</v>
      </c>
      <c r="I16" s="31">
        <v>21</v>
      </c>
      <c r="J16" s="35">
        <f t="shared" si="2"/>
        <v>1.4428571428571428</v>
      </c>
      <c r="K16" s="19"/>
    </row>
    <row r="17" spans="1:11" ht="23.25" customHeight="1">
      <c r="A17" s="11" t="s">
        <v>19</v>
      </c>
      <c r="B17" s="31">
        <v>20</v>
      </c>
      <c r="C17" s="31">
        <v>20</v>
      </c>
      <c r="D17" s="31">
        <v>20</v>
      </c>
      <c r="E17" s="31">
        <v>31</v>
      </c>
      <c r="F17" s="31">
        <v>1</v>
      </c>
      <c r="G17" s="31">
        <v>0</v>
      </c>
      <c r="H17" s="2">
        <f t="shared" si="1"/>
        <v>26</v>
      </c>
      <c r="I17" s="31">
        <v>5</v>
      </c>
      <c r="J17" s="35">
        <f t="shared" si="2"/>
        <v>1.3</v>
      </c>
      <c r="K17" s="19"/>
    </row>
    <row r="18" spans="1:11" ht="23.25" customHeight="1">
      <c r="A18" s="11" t="s">
        <v>20</v>
      </c>
      <c r="B18" s="31">
        <v>3</v>
      </c>
      <c r="C18" s="31">
        <v>3</v>
      </c>
      <c r="D18" s="31">
        <v>3</v>
      </c>
      <c r="E18" s="31">
        <v>6</v>
      </c>
      <c r="F18" s="31">
        <v>0</v>
      </c>
      <c r="G18" s="31">
        <v>0</v>
      </c>
      <c r="H18" s="2">
        <f t="shared" si="1"/>
        <v>5</v>
      </c>
      <c r="I18" s="31">
        <v>1</v>
      </c>
      <c r="J18" s="35">
        <f t="shared" si="2"/>
        <v>1.6666666666666667</v>
      </c>
      <c r="K18" s="19"/>
    </row>
    <row r="19" spans="1:11" ht="23.25" customHeight="1">
      <c r="A19" s="11" t="s">
        <v>21</v>
      </c>
      <c r="B19" s="31">
        <v>4</v>
      </c>
      <c r="C19" s="31" t="s">
        <v>22</v>
      </c>
      <c r="D19" s="31">
        <v>3</v>
      </c>
      <c r="E19" s="31">
        <v>5</v>
      </c>
      <c r="F19" s="31">
        <v>0</v>
      </c>
      <c r="G19" s="31">
        <v>0</v>
      </c>
      <c r="H19" s="2">
        <f t="shared" si="1"/>
        <v>3</v>
      </c>
      <c r="I19" s="31">
        <v>2</v>
      </c>
      <c r="J19" s="35">
        <f t="shared" si="2"/>
        <v>1</v>
      </c>
      <c r="K19" s="19"/>
    </row>
    <row r="20" spans="1:11" ht="23.25" customHeight="1">
      <c r="A20" s="11" t="s">
        <v>23</v>
      </c>
      <c r="B20" s="31">
        <v>2</v>
      </c>
      <c r="C20" s="31">
        <v>2</v>
      </c>
      <c r="D20" s="31">
        <v>2</v>
      </c>
      <c r="E20" s="31">
        <v>5</v>
      </c>
      <c r="F20" s="31">
        <v>0</v>
      </c>
      <c r="G20" s="31">
        <v>0</v>
      </c>
      <c r="H20" s="2">
        <f t="shared" si="1"/>
        <v>5</v>
      </c>
      <c r="I20" s="31">
        <v>0</v>
      </c>
      <c r="J20" s="35">
        <f t="shared" si="2"/>
        <v>2.5</v>
      </c>
      <c r="K20" s="19"/>
    </row>
    <row r="21" spans="1:11" ht="23.25" customHeight="1">
      <c r="A21" s="30" t="s">
        <v>15</v>
      </c>
      <c r="B21" s="3">
        <v>30</v>
      </c>
      <c r="C21" s="3" t="s">
        <v>24</v>
      </c>
      <c r="D21" s="3">
        <v>100</v>
      </c>
      <c r="E21" s="3">
        <v>292</v>
      </c>
      <c r="F21" s="3">
        <v>0</v>
      </c>
      <c r="G21" s="3">
        <v>0</v>
      </c>
      <c r="H21" s="2">
        <f t="shared" si="1"/>
        <v>276</v>
      </c>
      <c r="I21" s="3">
        <v>16</v>
      </c>
      <c r="J21" s="35">
        <f t="shared" si="2"/>
        <v>2.76</v>
      </c>
      <c r="K21" s="19"/>
    </row>
    <row r="22" spans="1:11" ht="23.25" customHeight="1">
      <c r="A22" s="30"/>
      <c r="B22" s="3"/>
      <c r="C22" s="3"/>
      <c r="D22" s="3"/>
      <c r="E22" s="3"/>
      <c r="F22" s="3"/>
      <c r="G22" s="3"/>
      <c r="H22" s="2"/>
      <c r="I22" s="3"/>
      <c r="J22" s="35"/>
      <c r="K22" s="19"/>
    </row>
    <row r="23" spans="1:11" ht="23.25" customHeight="1">
      <c r="A23" s="34" t="s">
        <v>25</v>
      </c>
      <c r="B23" s="22">
        <f>SUM(B24,B27)</f>
        <v>45</v>
      </c>
      <c r="C23" s="22">
        <v>105</v>
      </c>
      <c r="D23" s="22">
        <f>SUM(D24,D27)</f>
        <v>105</v>
      </c>
      <c r="E23" s="22">
        <f>SUM(E24,E27)</f>
        <v>287</v>
      </c>
      <c r="F23" s="22">
        <f>SUM(F24,F27)</f>
        <v>6</v>
      </c>
      <c r="G23" s="22">
        <f>SUM(G24,G27)</f>
        <v>0</v>
      </c>
      <c r="H23" s="2">
        <f aca="true" t="shared" si="3" ref="H23:H60">E23-I23</f>
        <v>258</v>
      </c>
      <c r="I23" s="22">
        <f>SUM(I24,I27)</f>
        <v>29</v>
      </c>
      <c r="J23" s="35">
        <f aca="true" t="shared" si="4" ref="J23:J34">(E23-I23)/D23</f>
        <v>2.4571428571428573</v>
      </c>
      <c r="K23" s="19"/>
    </row>
    <row r="24" spans="1:11" ht="23.25" customHeight="1">
      <c r="A24" s="30" t="s">
        <v>12</v>
      </c>
      <c r="B24" s="3">
        <f aca="true" t="shared" si="5" ref="B24:G24">SUM(B25,B26)</f>
        <v>30</v>
      </c>
      <c r="C24" s="3">
        <f t="shared" si="5"/>
        <v>30</v>
      </c>
      <c r="D24" s="3">
        <f t="shared" si="5"/>
        <v>30</v>
      </c>
      <c r="E24" s="3">
        <f t="shared" si="5"/>
        <v>208</v>
      </c>
      <c r="F24" s="3">
        <f t="shared" si="5"/>
        <v>6</v>
      </c>
      <c r="G24" s="3">
        <f t="shared" si="5"/>
        <v>0</v>
      </c>
      <c r="H24" s="2">
        <f t="shared" si="3"/>
        <v>185</v>
      </c>
      <c r="I24" s="3">
        <f>SUM(I25,I26)</f>
        <v>23</v>
      </c>
      <c r="J24" s="35">
        <f t="shared" si="4"/>
        <v>6.166666666666667</v>
      </c>
      <c r="K24" s="19"/>
    </row>
    <row r="25" spans="1:11" ht="23.25" customHeight="1">
      <c r="A25" s="20" t="s">
        <v>13</v>
      </c>
      <c r="B25" s="1">
        <v>10</v>
      </c>
      <c r="C25" s="1">
        <v>10</v>
      </c>
      <c r="D25" s="1">
        <v>10</v>
      </c>
      <c r="E25" s="1">
        <v>130</v>
      </c>
      <c r="F25" s="1">
        <v>6</v>
      </c>
      <c r="G25" s="1">
        <v>0</v>
      </c>
      <c r="H25" s="2">
        <f t="shared" si="3"/>
        <v>111</v>
      </c>
      <c r="I25" s="1">
        <v>19</v>
      </c>
      <c r="J25" s="35">
        <f t="shared" si="4"/>
        <v>11.1</v>
      </c>
      <c r="K25" s="19"/>
    </row>
    <row r="26" spans="1:11" ht="23.25" customHeight="1">
      <c r="A26" s="20" t="s">
        <v>14</v>
      </c>
      <c r="B26" s="1">
        <v>20</v>
      </c>
      <c r="C26" s="1">
        <v>20</v>
      </c>
      <c r="D26" s="1">
        <v>20</v>
      </c>
      <c r="E26" s="1">
        <v>78</v>
      </c>
      <c r="F26" s="1">
        <v>0</v>
      </c>
      <c r="G26" s="1">
        <v>0</v>
      </c>
      <c r="H26" s="2">
        <f t="shared" si="3"/>
        <v>74</v>
      </c>
      <c r="I26" s="1">
        <v>4</v>
      </c>
      <c r="J26" s="35">
        <f t="shared" si="4"/>
        <v>3.7</v>
      </c>
      <c r="K26" s="19"/>
    </row>
    <row r="27" spans="1:11" ht="23.25" customHeight="1">
      <c r="A27" s="30" t="s">
        <v>15</v>
      </c>
      <c r="B27" s="3">
        <v>15</v>
      </c>
      <c r="C27" s="3" t="s">
        <v>26</v>
      </c>
      <c r="D27" s="3">
        <v>75</v>
      </c>
      <c r="E27" s="3">
        <v>79</v>
      </c>
      <c r="F27" s="3">
        <v>0</v>
      </c>
      <c r="G27" s="3">
        <v>0</v>
      </c>
      <c r="H27" s="2">
        <f t="shared" si="3"/>
        <v>73</v>
      </c>
      <c r="I27" s="3">
        <v>6</v>
      </c>
      <c r="J27" s="35">
        <f t="shared" si="4"/>
        <v>0.9733333333333334</v>
      </c>
      <c r="K27" s="19"/>
    </row>
    <row r="28" spans="1:11" ht="23.25" customHeight="1">
      <c r="A28" s="9" t="s">
        <v>27</v>
      </c>
      <c r="B28" s="6">
        <f>SUM(B29,B36)</f>
        <v>110</v>
      </c>
      <c r="C28" s="6">
        <v>130</v>
      </c>
      <c r="D28" s="6">
        <f>SUM(D29,D36)</f>
        <v>130</v>
      </c>
      <c r="E28" s="6">
        <f>SUM(E29,E36)</f>
        <v>778</v>
      </c>
      <c r="F28" s="6">
        <f>SUM(F29,F36)</f>
        <v>1</v>
      </c>
      <c r="G28" s="6">
        <f>SUM(G29,G36)</f>
        <v>0</v>
      </c>
      <c r="H28" s="6">
        <f t="shared" si="3"/>
        <v>717</v>
      </c>
      <c r="I28" s="6">
        <f>SUM(I29,I36)</f>
        <v>61</v>
      </c>
      <c r="J28" s="35">
        <f t="shared" si="4"/>
        <v>5.515384615384615</v>
      </c>
      <c r="K28" s="19"/>
    </row>
    <row r="29" spans="1:11" ht="23.25" customHeight="1">
      <c r="A29" s="30" t="s">
        <v>12</v>
      </c>
      <c r="B29" s="3">
        <f>SUM(B30,B31)</f>
        <v>95</v>
      </c>
      <c r="C29" s="3">
        <v>95</v>
      </c>
      <c r="D29" s="3">
        <f>SUM(D30,D31)</f>
        <v>95</v>
      </c>
      <c r="E29" s="3">
        <f>SUM(E30,E31)</f>
        <v>607</v>
      </c>
      <c r="F29" s="3">
        <f>SUM(F30,F31)</f>
        <v>1</v>
      </c>
      <c r="G29" s="3">
        <f>SUM(G30,G31)</f>
        <v>0</v>
      </c>
      <c r="H29" s="2">
        <f t="shared" si="3"/>
        <v>559</v>
      </c>
      <c r="I29" s="3">
        <f>SUM(I30,I31)</f>
        <v>48</v>
      </c>
      <c r="J29" s="35">
        <f t="shared" si="4"/>
        <v>5.88421052631579</v>
      </c>
      <c r="K29" s="19"/>
    </row>
    <row r="30" spans="1:11" ht="23.25" customHeight="1">
      <c r="A30" s="20" t="s">
        <v>13</v>
      </c>
      <c r="B30" s="1">
        <v>54</v>
      </c>
      <c r="C30" s="1" t="s">
        <v>28</v>
      </c>
      <c r="D30" s="1">
        <v>58</v>
      </c>
      <c r="E30" s="1">
        <v>543</v>
      </c>
      <c r="F30" s="1">
        <v>1</v>
      </c>
      <c r="G30" s="1">
        <v>0</v>
      </c>
      <c r="H30" s="2">
        <f t="shared" si="3"/>
        <v>505</v>
      </c>
      <c r="I30" s="1">
        <v>38</v>
      </c>
      <c r="J30" s="35">
        <f t="shared" si="4"/>
        <v>8.706896551724139</v>
      </c>
      <c r="K30" s="19"/>
    </row>
    <row r="31" spans="1:11" ht="23.25" customHeight="1">
      <c r="A31" s="20" t="s">
        <v>14</v>
      </c>
      <c r="B31" s="1">
        <f aca="true" t="shared" si="6" ref="B31:G31">SUM(B32:B35)</f>
        <v>41</v>
      </c>
      <c r="C31" s="1">
        <f t="shared" si="6"/>
        <v>10</v>
      </c>
      <c r="D31" s="1">
        <f t="shared" si="6"/>
        <v>37</v>
      </c>
      <c r="E31" s="1">
        <f t="shared" si="6"/>
        <v>64</v>
      </c>
      <c r="F31" s="1">
        <f t="shared" si="6"/>
        <v>0</v>
      </c>
      <c r="G31" s="1">
        <f t="shared" si="6"/>
        <v>0</v>
      </c>
      <c r="H31" s="2">
        <f t="shared" si="3"/>
        <v>54</v>
      </c>
      <c r="I31" s="1">
        <f>SUM(I32:I35)</f>
        <v>10</v>
      </c>
      <c r="J31" s="35">
        <f t="shared" si="4"/>
        <v>1.4594594594594594</v>
      </c>
      <c r="K31" s="19"/>
    </row>
    <row r="32" spans="1:11" ht="23.25" customHeight="1">
      <c r="A32" s="11" t="s">
        <v>18</v>
      </c>
      <c r="B32" s="31">
        <v>15</v>
      </c>
      <c r="C32" s="31" t="s">
        <v>29</v>
      </c>
      <c r="D32" s="31">
        <v>13</v>
      </c>
      <c r="E32" s="31">
        <v>24</v>
      </c>
      <c r="F32" s="31">
        <v>0</v>
      </c>
      <c r="G32" s="31">
        <v>0</v>
      </c>
      <c r="H32" s="2">
        <f t="shared" si="3"/>
        <v>20</v>
      </c>
      <c r="I32" s="31">
        <v>4</v>
      </c>
      <c r="J32" s="35">
        <f t="shared" si="4"/>
        <v>1.5384615384615385</v>
      </c>
      <c r="K32" s="19"/>
    </row>
    <row r="33" spans="1:11" ht="23.25" customHeight="1">
      <c r="A33" s="11" t="s">
        <v>19</v>
      </c>
      <c r="B33" s="31">
        <v>10</v>
      </c>
      <c r="C33" s="31">
        <v>10</v>
      </c>
      <c r="D33" s="31">
        <v>10</v>
      </c>
      <c r="E33" s="31">
        <v>21</v>
      </c>
      <c r="F33" s="31">
        <v>0</v>
      </c>
      <c r="G33" s="31">
        <v>0</v>
      </c>
      <c r="H33" s="2">
        <f t="shared" si="3"/>
        <v>16</v>
      </c>
      <c r="I33" s="31">
        <v>5</v>
      </c>
      <c r="J33" s="35">
        <f t="shared" si="4"/>
        <v>1.6</v>
      </c>
      <c r="K33" s="19"/>
    </row>
    <row r="34" spans="1:11" ht="23.25" customHeight="1">
      <c r="A34" s="11" t="s">
        <v>30</v>
      </c>
      <c r="B34" s="31">
        <v>15</v>
      </c>
      <c r="C34" s="31" t="s">
        <v>31</v>
      </c>
      <c r="D34" s="31">
        <v>14</v>
      </c>
      <c r="E34" s="31">
        <v>18</v>
      </c>
      <c r="F34" s="31">
        <v>0</v>
      </c>
      <c r="G34" s="31">
        <v>0</v>
      </c>
      <c r="H34" s="2">
        <f t="shared" si="3"/>
        <v>18</v>
      </c>
      <c r="I34" s="31">
        <v>0</v>
      </c>
      <c r="J34" s="35">
        <f t="shared" si="4"/>
        <v>1.2857142857142858</v>
      </c>
      <c r="K34" s="19"/>
    </row>
    <row r="35" spans="1:11" ht="23.25" customHeight="1">
      <c r="A35" s="11" t="s">
        <v>23</v>
      </c>
      <c r="B35" s="31">
        <v>1</v>
      </c>
      <c r="C35" s="31" t="s">
        <v>32</v>
      </c>
      <c r="D35" s="31">
        <v>0</v>
      </c>
      <c r="E35" s="31">
        <v>1</v>
      </c>
      <c r="F35" s="31">
        <v>0</v>
      </c>
      <c r="G35" s="31">
        <v>0</v>
      </c>
      <c r="H35" s="2">
        <f t="shared" si="3"/>
        <v>0</v>
      </c>
      <c r="I35" s="31">
        <v>1</v>
      </c>
      <c r="J35" s="35"/>
      <c r="K35" s="19"/>
    </row>
    <row r="36" spans="1:11" ht="23.25" customHeight="1">
      <c r="A36" s="30" t="s">
        <v>15</v>
      </c>
      <c r="B36" s="3">
        <v>15</v>
      </c>
      <c r="C36" s="3" t="s">
        <v>33</v>
      </c>
      <c r="D36" s="3">
        <v>35</v>
      </c>
      <c r="E36" s="3">
        <v>171</v>
      </c>
      <c r="F36" s="2">
        <v>0</v>
      </c>
      <c r="G36" s="2">
        <v>0</v>
      </c>
      <c r="H36" s="2">
        <f t="shared" si="3"/>
        <v>158</v>
      </c>
      <c r="I36" s="2">
        <v>13</v>
      </c>
      <c r="J36" s="35">
        <f aca="true" t="shared" si="7" ref="J36:J60">(E36-I36)/D36</f>
        <v>4.514285714285714</v>
      </c>
      <c r="K36" s="19"/>
    </row>
    <row r="37" spans="1:11" ht="23.25" customHeight="1">
      <c r="A37" s="9" t="s">
        <v>34</v>
      </c>
      <c r="B37" s="6">
        <f>SUM(B38,B47,B43)</f>
        <v>55</v>
      </c>
      <c r="C37" s="6">
        <f>SUM(C38,C47,C43)</f>
        <v>55</v>
      </c>
      <c r="D37" s="6">
        <f>SUM(D38,D47,D43)</f>
        <v>55</v>
      </c>
      <c r="E37" s="6">
        <f>SUM(E38,E47,E43)</f>
        <v>382</v>
      </c>
      <c r="F37" s="6">
        <f>SUM(F38,F43,F47)</f>
        <v>2</v>
      </c>
      <c r="G37" s="6">
        <f>SUM(G38,G47,G43)</f>
        <v>0</v>
      </c>
      <c r="H37" s="6">
        <f t="shared" si="3"/>
        <v>356</v>
      </c>
      <c r="I37" s="6">
        <f>SUM(I38,I47,I43)</f>
        <v>26</v>
      </c>
      <c r="J37" s="35">
        <f t="shared" si="7"/>
        <v>6.472727272727273</v>
      </c>
      <c r="K37" s="19"/>
    </row>
    <row r="38" spans="1:11" ht="23.25" customHeight="1">
      <c r="A38" s="30" t="s">
        <v>12</v>
      </c>
      <c r="B38" s="3">
        <f aca="true" t="shared" si="8" ref="B38:G38">((B39+B40)+B44)+B45</f>
        <v>15</v>
      </c>
      <c r="C38" s="3">
        <f t="shared" si="8"/>
        <v>15</v>
      </c>
      <c r="D38" s="3">
        <f t="shared" si="8"/>
        <v>15</v>
      </c>
      <c r="E38" s="3">
        <f t="shared" si="8"/>
        <v>243</v>
      </c>
      <c r="F38" s="3">
        <f t="shared" si="8"/>
        <v>2</v>
      </c>
      <c r="G38" s="3">
        <f t="shared" si="8"/>
        <v>0</v>
      </c>
      <c r="H38" s="2">
        <f t="shared" si="3"/>
        <v>224</v>
      </c>
      <c r="I38" s="3">
        <f>((I39+I40)+I44)+I45</f>
        <v>19</v>
      </c>
      <c r="J38" s="35">
        <f t="shared" si="7"/>
        <v>14.933333333333334</v>
      </c>
      <c r="K38" s="19"/>
    </row>
    <row r="39" spans="1:11" ht="23.25" customHeight="1">
      <c r="A39" s="20" t="s">
        <v>35</v>
      </c>
      <c r="B39" s="1">
        <v>8</v>
      </c>
      <c r="C39" s="1">
        <v>8</v>
      </c>
      <c r="D39" s="1">
        <v>8</v>
      </c>
      <c r="E39" s="1">
        <v>223</v>
      </c>
      <c r="F39" s="1">
        <v>2</v>
      </c>
      <c r="G39" s="1">
        <v>0</v>
      </c>
      <c r="H39" s="2">
        <f t="shared" si="3"/>
        <v>207</v>
      </c>
      <c r="I39" s="1">
        <v>16</v>
      </c>
      <c r="J39" s="35">
        <f t="shared" si="7"/>
        <v>25.875</v>
      </c>
      <c r="K39" s="19"/>
    </row>
    <row r="40" spans="1:11" ht="23.25" customHeight="1">
      <c r="A40" s="20" t="s">
        <v>36</v>
      </c>
      <c r="B40" s="1">
        <f aca="true" t="shared" si="9" ref="B40:G40">SUM(B41,B42)</f>
        <v>2</v>
      </c>
      <c r="C40" s="1">
        <f t="shared" si="9"/>
        <v>2</v>
      </c>
      <c r="D40" s="1">
        <f t="shared" si="9"/>
        <v>2</v>
      </c>
      <c r="E40" s="1">
        <f t="shared" si="9"/>
        <v>9</v>
      </c>
      <c r="F40" s="1">
        <f t="shared" si="9"/>
        <v>0</v>
      </c>
      <c r="G40" s="1">
        <f t="shared" si="9"/>
        <v>0</v>
      </c>
      <c r="H40" s="2">
        <f t="shared" si="3"/>
        <v>6</v>
      </c>
      <c r="I40" s="1">
        <v>3</v>
      </c>
      <c r="J40" s="35">
        <f t="shared" si="7"/>
        <v>3</v>
      </c>
      <c r="K40" s="19"/>
    </row>
    <row r="41" spans="1:11" ht="23.25" customHeight="1">
      <c r="A41" s="11" t="s">
        <v>18</v>
      </c>
      <c r="B41" s="1">
        <v>1</v>
      </c>
      <c r="C41" s="1">
        <v>1</v>
      </c>
      <c r="D41" s="1">
        <v>1</v>
      </c>
      <c r="E41" s="1">
        <v>7</v>
      </c>
      <c r="F41" s="1">
        <v>0</v>
      </c>
      <c r="G41" s="1">
        <v>0</v>
      </c>
      <c r="H41" s="2">
        <f t="shared" si="3"/>
        <v>4</v>
      </c>
      <c r="I41" s="1">
        <v>3</v>
      </c>
      <c r="J41" s="35">
        <f t="shared" si="7"/>
        <v>4</v>
      </c>
      <c r="K41" s="19"/>
    </row>
    <row r="42" spans="1:11" ht="20.25">
      <c r="A42" s="11" t="s">
        <v>21</v>
      </c>
      <c r="B42" s="24">
        <v>1</v>
      </c>
      <c r="C42" s="24">
        <v>1</v>
      </c>
      <c r="D42" s="24">
        <v>1</v>
      </c>
      <c r="E42" s="24">
        <v>2</v>
      </c>
      <c r="F42" s="24">
        <v>0</v>
      </c>
      <c r="G42" s="24">
        <v>0</v>
      </c>
      <c r="H42" s="2">
        <f t="shared" si="3"/>
        <v>2</v>
      </c>
      <c r="I42" s="24">
        <v>0</v>
      </c>
      <c r="J42" s="35">
        <f t="shared" si="7"/>
        <v>2</v>
      </c>
      <c r="K42" s="19"/>
    </row>
    <row r="43" spans="1:11" ht="23.25" customHeight="1">
      <c r="A43" s="30" t="s">
        <v>37</v>
      </c>
      <c r="B43" s="1">
        <v>25</v>
      </c>
      <c r="C43" s="1">
        <v>25</v>
      </c>
      <c r="D43" s="1">
        <v>25</v>
      </c>
      <c r="E43" s="1">
        <v>128</v>
      </c>
      <c r="F43" s="1">
        <v>0</v>
      </c>
      <c r="G43" s="1">
        <v>0</v>
      </c>
      <c r="H43" s="2">
        <f t="shared" si="3"/>
        <v>121</v>
      </c>
      <c r="I43" s="1">
        <v>7</v>
      </c>
      <c r="J43" s="35">
        <f t="shared" si="7"/>
        <v>4.84</v>
      </c>
      <c r="K43" s="19"/>
    </row>
    <row r="44" spans="1:11" ht="23.25" customHeight="1">
      <c r="A44" s="20" t="s">
        <v>38</v>
      </c>
      <c r="B44" s="1">
        <v>3</v>
      </c>
      <c r="C44" s="1">
        <v>3</v>
      </c>
      <c r="D44" s="1">
        <v>3</v>
      </c>
      <c r="E44" s="1">
        <v>8</v>
      </c>
      <c r="F44" s="1">
        <v>0</v>
      </c>
      <c r="G44" s="1">
        <v>0</v>
      </c>
      <c r="H44" s="2">
        <f t="shared" si="3"/>
        <v>8</v>
      </c>
      <c r="I44" s="1">
        <v>0</v>
      </c>
      <c r="J44" s="35">
        <f t="shared" si="7"/>
        <v>2.6666666666666665</v>
      </c>
      <c r="K44" s="19"/>
    </row>
    <row r="45" spans="1:11" ht="23.25" customHeight="1">
      <c r="A45" s="20" t="s">
        <v>39</v>
      </c>
      <c r="B45" s="1">
        <f aca="true" t="shared" si="10" ref="B45:G45">B46</f>
        <v>2</v>
      </c>
      <c r="C45" s="1">
        <f t="shared" si="10"/>
        <v>2</v>
      </c>
      <c r="D45" s="1">
        <f t="shared" si="10"/>
        <v>2</v>
      </c>
      <c r="E45" s="1">
        <f t="shared" si="10"/>
        <v>3</v>
      </c>
      <c r="F45" s="1">
        <f t="shared" si="10"/>
        <v>0</v>
      </c>
      <c r="G45" s="1">
        <f t="shared" si="10"/>
        <v>0</v>
      </c>
      <c r="H45" s="2">
        <f t="shared" si="3"/>
        <v>3</v>
      </c>
      <c r="I45" s="1">
        <f>I46</f>
        <v>0</v>
      </c>
      <c r="J45" s="35">
        <f t="shared" si="7"/>
        <v>1.5</v>
      </c>
      <c r="K45" s="19"/>
    </row>
    <row r="46" spans="1:11" ht="23.25" customHeight="1">
      <c r="A46" s="11" t="s">
        <v>18</v>
      </c>
      <c r="B46" s="31">
        <v>2</v>
      </c>
      <c r="C46" s="31">
        <v>2</v>
      </c>
      <c r="D46" s="31">
        <v>2</v>
      </c>
      <c r="E46" s="31">
        <v>3</v>
      </c>
      <c r="F46" s="31">
        <v>0</v>
      </c>
      <c r="G46" s="31">
        <v>0</v>
      </c>
      <c r="H46" s="2">
        <f t="shared" si="3"/>
        <v>3</v>
      </c>
      <c r="I46" s="31">
        <v>0</v>
      </c>
      <c r="J46" s="35">
        <f t="shared" si="7"/>
        <v>1.5</v>
      </c>
      <c r="K46" s="19"/>
    </row>
    <row r="47" spans="1:11" ht="23.25" customHeight="1">
      <c r="A47" s="30" t="s">
        <v>40</v>
      </c>
      <c r="B47" s="3">
        <v>15</v>
      </c>
      <c r="C47" s="3">
        <v>15</v>
      </c>
      <c r="D47" s="3">
        <v>15</v>
      </c>
      <c r="E47" s="3">
        <v>11</v>
      </c>
      <c r="F47" s="2">
        <v>0</v>
      </c>
      <c r="G47" s="2">
        <v>0</v>
      </c>
      <c r="H47" s="2">
        <f t="shared" si="3"/>
        <v>11</v>
      </c>
      <c r="I47" s="2">
        <v>0</v>
      </c>
      <c r="J47" s="35">
        <f t="shared" si="7"/>
        <v>0.7333333333333333</v>
      </c>
      <c r="K47" s="19"/>
    </row>
    <row r="48" spans="1:11" ht="23.25" customHeight="1">
      <c r="A48" s="9" t="s">
        <v>41</v>
      </c>
      <c r="B48" s="6">
        <f aca="true" t="shared" si="11" ref="B48:G48">B49</f>
        <v>25</v>
      </c>
      <c r="C48" s="6">
        <f t="shared" si="11"/>
        <v>25</v>
      </c>
      <c r="D48" s="6">
        <f t="shared" si="11"/>
        <v>25</v>
      </c>
      <c r="E48" s="6">
        <f t="shared" si="11"/>
        <v>23</v>
      </c>
      <c r="F48" s="6">
        <f t="shared" si="11"/>
        <v>1</v>
      </c>
      <c r="G48" s="6">
        <f t="shared" si="11"/>
        <v>0</v>
      </c>
      <c r="H48" s="6">
        <f t="shared" si="3"/>
        <v>23</v>
      </c>
      <c r="I48" s="6">
        <f>I49</f>
        <v>0</v>
      </c>
      <c r="J48" s="35">
        <f t="shared" si="7"/>
        <v>0.92</v>
      </c>
      <c r="K48" s="19"/>
    </row>
    <row r="49" spans="1:11" ht="23.25" customHeight="1">
      <c r="A49" s="30" t="s">
        <v>15</v>
      </c>
      <c r="B49" s="3">
        <v>25</v>
      </c>
      <c r="C49" s="3">
        <v>25</v>
      </c>
      <c r="D49" s="3">
        <v>25</v>
      </c>
      <c r="E49" s="3">
        <v>23</v>
      </c>
      <c r="F49" s="2">
        <v>1</v>
      </c>
      <c r="G49" s="2">
        <v>0</v>
      </c>
      <c r="H49" s="2">
        <f t="shared" si="3"/>
        <v>23</v>
      </c>
      <c r="I49" s="2">
        <v>0</v>
      </c>
      <c r="J49" s="35">
        <f t="shared" si="7"/>
        <v>0.92</v>
      </c>
      <c r="K49" s="19"/>
    </row>
    <row r="50" spans="1:11" ht="23.25" customHeight="1">
      <c r="A50" s="9" t="s">
        <v>42</v>
      </c>
      <c r="B50" s="6">
        <f aca="true" t="shared" si="12" ref="B50:G50">SUM(B54,B51)</f>
        <v>20</v>
      </c>
      <c r="C50" s="6">
        <f t="shared" si="12"/>
        <v>20</v>
      </c>
      <c r="D50" s="6">
        <f t="shared" si="12"/>
        <v>20</v>
      </c>
      <c r="E50" s="6">
        <f t="shared" si="12"/>
        <v>35</v>
      </c>
      <c r="F50" s="6">
        <f t="shared" si="12"/>
        <v>0</v>
      </c>
      <c r="G50" s="6">
        <f t="shared" si="12"/>
        <v>0</v>
      </c>
      <c r="H50" s="6">
        <f t="shared" si="3"/>
        <v>28</v>
      </c>
      <c r="I50" s="6">
        <f>SUM(I54,I51)</f>
        <v>7</v>
      </c>
      <c r="J50" s="35">
        <f t="shared" si="7"/>
        <v>1.4</v>
      </c>
      <c r="K50" s="19"/>
    </row>
    <row r="51" spans="1:11" ht="23.25" customHeight="1">
      <c r="A51" s="30" t="s">
        <v>12</v>
      </c>
      <c r="B51" s="10">
        <f aca="true" t="shared" si="13" ref="B51:G51">SUM(B52:B53)</f>
        <v>5</v>
      </c>
      <c r="C51" s="10">
        <f t="shared" si="13"/>
        <v>5</v>
      </c>
      <c r="D51" s="10">
        <f t="shared" si="13"/>
        <v>5</v>
      </c>
      <c r="E51" s="10">
        <f t="shared" si="13"/>
        <v>20</v>
      </c>
      <c r="F51" s="10">
        <f t="shared" si="13"/>
        <v>0</v>
      </c>
      <c r="G51" s="10">
        <f t="shared" si="13"/>
        <v>0</v>
      </c>
      <c r="H51" s="2">
        <f t="shared" si="3"/>
        <v>15</v>
      </c>
      <c r="I51" s="10">
        <f>SUM(I52:I53)</f>
        <v>5</v>
      </c>
      <c r="J51" s="35">
        <f t="shared" si="7"/>
        <v>3</v>
      </c>
      <c r="K51" s="19"/>
    </row>
    <row r="52" spans="1:11" ht="23.25" customHeight="1">
      <c r="A52" s="20" t="s">
        <v>13</v>
      </c>
      <c r="B52" s="10">
        <v>4</v>
      </c>
      <c r="C52" s="10">
        <v>4</v>
      </c>
      <c r="D52" s="10">
        <v>4</v>
      </c>
      <c r="E52" s="10">
        <v>15</v>
      </c>
      <c r="F52" s="10">
        <v>0</v>
      </c>
      <c r="G52" s="10">
        <v>0</v>
      </c>
      <c r="H52" s="2">
        <f t="shared" si="3"/>
        <v>11</v>
      </c>
      <c r="I52" s="10">
        <v>4</v>
      </c>
      <c r="J52" s="35">
        <f t="shared" si="7"/>
        <v>2.75</v>
      </c>
      <c r="K52" s="19"/>
    </row>
    <row r="53" spans="1:11" ht="23.25" customHeight="1">
      <c r="A53" s="20" t="s">
        <v>14</v>
      </c>
      <c r="B53" s="3">
        <v>1</v>
      </c>
      <c r="C53" s="3">
        <v>1</v>
      </c>
      <c r="D53" s="3">
        <v>1</v>
      </c>
      <c r="E53" s="3">
        <v>5</v>
      </c>
      <c r="F53" s="3">
        <v>0</v>
      </c>
      <c r="G53" s="3">
        <v>0</v>
      </c>
      <c r="H53" s="2">
        <f t="shared" si="3"/>
        <v>4</v>
      </c>
      <c r="I53" s="3">
        <v>1</v>
      </c>
      <c r="J53" s="35">
        <f t="shared" si="7"/>
        <v>4</v>
      </c>
      <c r="K53" s="19"/>
    </row>
    <row r="54" spans="1:11" ht="23.25" customHeight="1">
      <c r="A54" s="30" t="s">
        <v>15</v>
      </c>
      <c r="B54" s="3">
        <v>15</v>
      </c>
      <c r="C54" s="3">
        <v>15</v>
      </c>
      <c r="D54" s="3">
        <v>15</v>
      </c>
      <c r="E54" s="3">
        <v>15</v>
      </c>
      <c r="F54" s="3">
        <v>0</v>
      </c>
      <c r="G54" s="3">
        <v>0</v>
      </c>
      <c r="H54" s="2">
        <f t="shared" si="3"/>
        <v>13</v>
      </c>
      <c r="I54" s="3">
        <v>2</v>
      </c>
      <c r="J54" s="35">
        <f t="shared" si="7"/>
        <v>0.8666666666666667</v>
      </c>
      <c r="K54" s="19"/>
    </row>
    <row r="55" spans="1:11" ht="23.25" customHeight="1">
      <c r="A55" s="9" t="s">
        <v>43</v>
      </c>
      <c r="B55" s="6">
        <f>SUM(B56,B57,B58)</f>
        <v>55</v>
      </c>
      <c r="C55" s="6">
        <f>SUM(C56,C57,C58)</f>
        <v>55</v>
      </c>
      <c r="D55" s="6">
        <f>SUM(D56,D57,D58)</f>
        <v>55</v>
      </c>
      <c r="E55" s="6">
        <f>SUM(E56,E57,E58)</f>
        <v>65</v>
      </c>
      <c r="F55" s="6">
        <f>SUM(F56:F58)</f>
        <v>0</v>
      </c>
      <c r="G55" s="6">
        <f>SUM(G56:G58)</f>
        <v>0</v>
      </c>
      <c r="H55" s="6">
        <f t="shared" si="3"/>
        <v>62</v>
      </c>
      <c r="I55" s="6">
        <f>SUM(I56:I58)</f>
        <v>3</v>
      </c>
      <c r="J55" s="35">
        <f t="shared" si="7"/>
        <v>1.1272727272727272</v>
      </c>
      <c r="K55" s="19"/>
    </row>
    <row r="56" spans="1:11" ht="23.25" customHeight="1">
      <c r="A56" s="30" t="s">
        <v>44</v>
      </c>
      <c r="B56" s="3">
        <v>20</v>
      </c>
      <c r="C56" s="3">
        <v>20</v>
      </c>
      <c r="D56" s="3">
        <v>20</v>
      </c>
      <c r="E56" s="3">
        <v>32</v>
      </c>
      <c r="F56" s="2">
        <v>0</v>
      </c>
      <c r="G56" s="2">
        <v>0</v>
      </c>
      <c r="H56" s="2">
        <f t="shared" si="3"/>
        <v>29</v>
      </c>
      <c r="I56" s="2">
        <v>3</v>
      </c>
      <c r="J56" s="35">
        <f t="shared" si="7"/>
        <v>1.45</v>
      </c>
      <c r="K56" s="19"/>
    </row>
    <row r="57" spans="1:11" ht="23.25" customHeight="1">
      <c r="A57" s="30" t="s">
        <v>45</v>
      </c>
      <c r="B57" s="3">
        <v>15</v>
      </c>
      <c r="C57" s="3">
        <v>15</v>
      </c>
      <c r="D57" s="3">
        <v>15</v>
      </c>
      <c r="E57" s="3">
        <v>17</v>
      </c>
      <c r="F57" s="2">
        <v>0</v>
      </c>
      <c r="G57" s="2">
        <v>0</v>
      </c>
      <c r="H57" s="2">
        <f t="shared" si="3"/>
        <v>17</v>
      </c>
      <c r="I57" s="2">
        <v>0</v>
      </c>
      <c r="J57" s="35">
        <f t="shared" si="7"/>
        <v>1.1333333333333333</v>
      </c>
      <c r="K57" s="19"/>
    </row>
    <row r="58" spans="1:11" ht="23.25" customHeight="1">
      <c r="A58" s="30" t="s">
        <v>46</v>
      </c>
      <c r="B58" s="3">
        <v>20</v>
      </c>
      <c r="C58" s="3">
        <v>20</v>
      </c>
      <c r="D58" s="3">
        <v>20</v>
      </c>
      <c r="E58" s="3">
        <v>16</v>
      </c>
      <c r="F58" s="2">
        <v>0</v>
      </c>
      <c r="G58" s="2">
        <v>0</v>
      </c>
      <c r="H58" s="2">
        <f t="shared" si="3"/>
        <v>16</v>
      </c>
      <c r="I58" s="2">
        <v>0</v>
      </c>
      <c r="J58" s="35">
        <f t="shared" si="7"/>
        <v>0.8</v>
      </c>
      <c r="K58" s="19"/>
    </row>
    <row r="59" spans="1:11" ht="23.25" customHeight="1">
      <c r="A59" s="9" t="s">
        <v>47</v>
      </c>
      <c r="B59" s="6">
        <f aca="true" t="shared" si="14" ref="B59:G59">B60</f>
        <v>15</v>
      </c>
      <c r="C59" s="6">
        <f t="shared" si="14"/>
        <v>15</v>
      </c>
      <c r="D59" s="6">
        <f t="shared" si="14"/>
        <v>15</v>
      </c>
      <c r="E59" s="6">
        <f t="shared" si="14"/>
        <v>18</v>
      </c>
      <c r="F59" s="6">
        <f t="shared" si="14"/>
        <v>1</v>
      </c>
      <c r="G59" s="6">
        <f t="shared" si="14"/>
        <v>0</v>
      </c>
      <c r="H59" s="6">
        <f t="shared" si="3"/>
        <v>15</v>
      </c>
      <c r="I59" s="6">
        <f>I60</f>
        <v>3</v>
      </c>
      <c r="J59" s="35">
        <f t="shared" si="7"/>
        <v>1</v>
      </c>
      <c r="K59" s="19"/>
    </row>
    <row r="60" spans="1:11" ht="23.25" customHeight="1">
      <c r="A60" s="30" t="s">
        <v>15</v>
      </c>
      <c r="B60" s="3">
        <v>15</v>
      </c>
      <c r="C60" s="3">
        <v>15</v>
      </c>
      <c r="D60" s="3">
        <v>15</v>
      </c>
      <c r="E60" s="3">
        <v>18</v>
      </c>
      <c r="F60" s="2">
        <v>1</v>
      </c>
      <c r="G60" s="2">
        <v>0</v>
      </c>
      <c r="H60" s="2">
        <f t="shared" si="3"/>
        <v>15</v>
      </c>
      <c r="I60" s="2">
        <v>3</v>
      </c>
      <c r="J60" s="35">
        <f t="shared" si="7"/>
        <v>1</v>
      </c>
      <c r="K60" s="19"/>
    </row>
    <row r="61" spans="1:11" ht="23.25" customHeight="1">
      <c r="A61" s="30"/>
      <c r="B61" s="3"/>
      <c r="C61" s="3"/>
      <c r="D61" s="3"/>
      <c r="E61" s="3"/>
      <c r="F61" s="2"/>
      <c r="G61" s="2"/>
      <c r="H61" s="2"/>
      <c r="I61" s="2"/>
      <c r="J61" s="35"/>
      <c r="K61" s="19"/>
    </row>
    <row r="62" spans="1:11" ht="23.25" customHeight="1">
      <c r="A62" s="9" t="s">
        <v>48</v>
      </c>
      <c r="B62" s="6">
        <f>SUM(B6,B28,B37,B50,B55,B59,B48)</f>
        <v>585</v>
      </c>
      <c r="C62" s="6">
        <v>735</v>
      </c>
      <c r="D62" s="6">
        <f>SUM(D6,D28,D37,D50,D55,D59,D48)</f>
        <v>735</v>
      </c>
      <c r="E62" s="6">
        <f>SUM(E6,E28,E37,E50,E55,E59,E48)</f>
        <v>2880</v>
      </c>
      <c r="F62" s="6">
        <f>SUM(F6,F28,F37,F50,F55,F59,F48)</f>
        <v>20</v>
      </c>
      <c r="G62" s="6">
        <f>SUM(G6,G28,G37,G50,G55,G59,G48)</f>
        <v>2</v>
      </c>
      <c r="H62" s="6">
        <f>E62-I62</f>
        <v>2651</v>
      </c>
      <c r="I62" s="6">
        <f>SUM(I6,I28,I37,I50,I55,I59,I48)</f>
        <v>229</v>
      </c>
      <c r="J62" s="35">
        <f>(E62-I62)/D62</f>
        <v>3.6068027210884352</v>
      </c>
      <c r="K62" s="19"/>
    </row>
    <row r="63" spans="1:11" ht="23.25" customHeight="1">
      <c r="A63" s="30" t="s">
        <v>12</v>
      </c>
      <c r="B63" s="3">
        <f aca="true" t="shared" si="15" ref="B63:G63">((B7+B29)+B38)+B51</f>
        <v>375</v>
      </c>
      <c r="C63" s="3">
        <f t="shared" si="15"/>
        <v>375</v>
      </c>
      <c r="D63" s="3">
        <f t="shared" si="15"/>
        <v>375</v>
      </c>
      <c r="E63" s="3">
        <f t="shared" si="15"/>
        <v>2078</v>
      </c>
      <c r="F63" s="3">
        <f t="shared" si="15"/>
        <v>18</v>
      </c>
      <c r="G63" s="3">
        <f t="shared" si="15"/>
        <v>2</v>
      </c>
      <c r="H63" s="2">
        <f>E63-I63</f>
        <v>1899</v>
      </c>
      <c r="I63" s="3">
        <f>((I7+I29)+I38)+I51</f>
        <v>179</v>
      </c>
      <c r="J63" s="35">
        <f>(E63-I63)/D63</f>
        <v>5.064</v>
      </c>
      <c r="K63" s="19"/>
    </row>
    <row r="64" spans="1:11" ht="23.25" customHeight="1">
      <c r="A64" s="20" t="s">
        <v>13</v>
      </c>
      <c r="B64" s="3">
        <f>(((B8+B30)+B39)+B44)+B52</f>
        <v>210</v>
      </c>
      <c r="C64" s="3">
        <v>215</v>
      </c>
      <c r="D64" s="3">
        <f aca="true" t="shared" si="16" ref="D64:G65">(((D8+D30)+D39)+D44)+D52</f>
        <v>215</v>
      </c>
      <c r="E64" s="3">
        <f t="shared" si="16"/>
        <v>1750</v>
      </c>
      <c r="F64" s="3">
        <f t="shared" si="16"/>
        <v>17</v>
      </c>
      <c r="G64" s="3">
        <f t="shared" si="16"/>
        <v>2</v>
      </c>
      <c r="H64" s="2">
        <f>E64-I64</f>
        <v>1618</v>
      </c>
      <c r="I64" s="3">
        <f>(((I8+I30)+I39)+I44)+I52</f>
        <v>132</v>
      </c>
      <c r="J64" s="35">
        <f>(E64-I64)/D64</f>
        <v>7.525581395348837</v>
      </c>
      <c r="K64" s="19"/>
    </row>
    <row r="65" spans="1:11" ht="23.25" customHeight="1">
      <c r="A65" s="20" t="s">
        <v>14</v>
      </c>
      <c r="B65" s="3">
        <f>(((B9+B31)+B40)+B45)+B53</f>
        <v>165</v>
      </c>
      <c r="C65" s="3">
        <v>160</v>
      </c>
      <c r="D65" s="3">
        <f t="shared" si="16"/>
        <v>160</v>
      </c>
      <c r="E65" s="3">
        <f t="shared" si="16"/>
        <v>328</v>
      </c>
      <c r="F65" s="3">
        <f t="shared" si="16"/>
        <v>1</v>
      </c>
      <c r="G65" s="3">
        <f t="shared" si="16"/>
        <v>0</v>
      </c>
      <c r="H65" s="2">
        <f>E65-I65</f>
        <v>281</v>
      </c>
      <c r="I65" s="3">
        <f>(((I9+I31)+I40)+I45)+I53</f>
        <v>47</v>
      </c>
      <c r="J65" s="35">
        <f>(E65-I65)/D65</f>
        <v>1.75625</v>
      </c>
      <c r="K65" s="19"/>
    </row>
    <row r="66" spans="1:11" ht="23.25" customHeight="1">
      <c r="A66" s="30" t="s">
        <v>15</v>
      </c>
      <c r="B66" s="3">
        <f>((((((B10+B36)+B43)+B47)+B54)+B55)+B49)+B60</f>
        <v>210</v>
      </c>
      <c r="C66" s="3">
        <v>360</v>
      </c>
      <c r="D66" s="3">
        <f>((((((D10+D36)+D43)+D47)+D54)+D55)+D49)+D60</f>
        <v>360</v>
      </c>
      <c r="E66" s="3">
        <f>((((((E10+E36)+E43)+E47)+E54)+E55)+E49)+E60</f>
        <v>802</v>
      </c>
      <c r="F66" s="3">
        <f>((((((F10+F36)+F43)+F47)+F54)+F55)+F49)+F60</f>
        <v>2</v>
      </c>
      <c r="G66" s="3">
        <f>((((((G10+G36)+G43)+G47)+G54)+G55)+G49)+G60</f>
        <v>0</v>
      </c>
      <c r="H66" s="2">
        <f>E66-I66</f>
        <v>752</v>
      </c>
      <c r="I66" s="3">
        <f>((((((I10+I36)+I43)+I47)+I54)+I55)+I49)+I60</f>
        <v>50</v>
      </c>
      <c r="J66" s="35">
        <f>(E66-I66)/D66</f>
        <v>2.088888888888889</v>
      </c>
      <c r="K66" s="19"/>
    </row>
    <row r="67" spans="1:10" ht="25.5" customHeight="1">
      <c r="A67" s="33"/>
      <c r="B67" s="4"/>
      <c r="C67" s="4"/>
      <c r="D67" s="4"/>
      <c r="E67" s="4"/>
      <c r="F67" s="4"/>
      <c r="G67" s="4"/>
      <c r="H67" s="4"/>
      <c r="I67" s="4"/>
      <c r="J67" s="29"/>
    </row>
    <row r="68" spans="1:11" ht="23.25" customHeight="1">
      <c r="A68" s="32"/>
      <c r="B68" s="16"/>
      <c r="C68" s="16"/>
      <c r="D68" s="16"/>
      <c r="E68" s="16"/>
      <c r="F68" s="16"/>
      <c r="G68" s="16"/>
      <c r="H68" s="16"/>
      <c r="I68" s="16"/>
      <c r="J68" s="27"/>
      <c r="K68" s="25"/>
    </row>
    <row r="69" spans="1:11" ht="23.25" customHeight="1">
      <c r="A69" s="32"/>
      <c r="B69" s="16"/>
      <c r="C69" s="16"/>
      <c r="D69" s="16"/>
      <c r="E69" s="16"/>
      <c r="F69" s="16"/>
      <c r="G69" s="16"/>
      <c r="H69" s="16"/>
      <c r="I69" s="16"/>
      <c r="J69" s="27"/>
      <c r="K69" s="25"/>
    </row>
    <row r="70" spans="1:11" ht="23.25" customHeight="1">
      <c r="A70" s="32"/>
      <c r="B70" s="16"/>
      <c r="C70" s="16"/>
      <c r="D70" s="16"/>
      <c r="E70" s="16"/>
      <c r="F70" s="16"/>
      <c r="G70" s="16"/>
      <c r="H70" s="16"/>
      <c r="I70" s="16"/>
      <c r="J70" s="27"/>
      <c r="K70" s="25"/>
    </row>
    <row r="71" ht="21">
      <c r="D71" s="17"/>
    </row>
    <row r="72" ht="21">
      <c r="D72" s="17"/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2013-01-10T07:54:10Z</dcterms:created>
  <dcterms:modified xsi:type="dcterms:W3CDTF">2013-01-10T07:54:10Z</dcterms:modified>
  <cp:category/>
  <cp:version/>
  <cp:contentType/>
  <cp:contentStatus/>
</cp:coreProperties>
</file>